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Read Me" sheetId="1" state="visible" r:id="rId3"/>
    <sheet name="Additional Apps" sheetId="2" state="visible" r:id="rId4"/>
    <sheet name="Cost Review" sheetId="3" state="visible" r:id="rId5"/>
    <sheet name="Sources" sheetId="4" state="visible" r:id="rId6"/>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<sst xmlns="http://schemas.openxmlformats.org/spreadsheetml/2006/main" count="296" uniqueCount="258">
  <si>
    <t xml:space="preserve">Sage Model - GDS Review (Alan)</t>
  </si>
  <si>
    <t xml:space="preserve">Separate file. Sanskar's model is not changed. Prepared 21 Oct 2026.</t>
  </si>
  <si>
    <t xml:space="preserve">Scope</t>
  </si>
  <si>
    <t xml:space="preserve">This file covers points 1 and 2 of Sanskar's email: (1) apps to add, (2) license costs and costs that look off. Point 3 (role mapping) is not in this file.</t>
  </si>
  <si>
    <t xml:space="preserve">GDS data</t>
  </si>
  <si>
    <t xml:space="preserve">GDS has no cost data for HC apps from other projects (checked with the GDS team on 21 Oct). All costs here come from public sources. Each row shows its source.</t>
  </si>
  <si>
    <t xml:space="preserve">Tab: Additional Apps</t>
  </si>
  <si>
    <t xml:space="preserve">Apps that a standalone PACE will possibly need and that are not in the model. Annual cost = Unit count x Unit price x Months.</t>
  </si>
  <si>
    <t xml:space="preserve">Tab: Cost Review</t>
  </si>
  <si>
    <t xml:space="preserve">Line-by-line review of Sanskar's License Cost Summary. Column G is my view. Column H shows the change against Sanskar's number.</t>
  </si>
  <si>
    <t xml:space="preserve">Tab: Sources</t>
  </si>
  <si>
    <t xml:space="preserve">Source register with links. The [S#] tags in other tabs refer to this tab.</t>
  </si>
  <si>
    <t xml:space="preserve">Colour legend</t>
  </si>
  <si>
    <t xml:space="preserve">Blue text = hard-coded input. Black text = formula. Yellow fill = input to confirm with the client or Rohit.</t>
  </si>
  <si>
    <t xml:space="preserve">Check</t>
  </si>
  <si>
    <t xml:space="preserve">Sanskar's Total annual cost ($5,447,740) and Incremental standalone cost ($2,996,278) reconcile to his line items. Incremental = Total minus items already in the Sage baseline ($2,451,462).</t>
  </si>
  <si>
    <t xml:space="preserve">Additional Applications - not in current model</t>
  </si>
  <si>
    <t xml:space="preserve">Annual cost = Unit count x Unit price x Months. Blank cost = vendor quote needed.</t>
  </si>
  <si>
    <t xml:space="preserve">#</t>
  </si>
  <si>
    <t xml:space="preserve">Application / category</t>
  </si>
  <si>
    <t xml:space="preserve">Why a standalone PACE needs it</t>
  </si>
  <si>
    <t xml:space="preserve">Example vendors</t>
  </si>
  <si>
    <t xml:space="preserve">Pricing unit</t>
  </si>
  <si>
    <t xml:space="preserve">Unit count</t>
  </si>
  <si>
    <t xml:space="preserve">Count basis</t>
  </si>
  <si>
    <t xml:space="preserve">Unit price ($)</t>
  </si>
  <si>
    <t xml:space="preserve">Months</t>
  </si>
  <si>
    <t xml:space="preserve">Annual cost ($)</t>
  </si>
  <si>
    <t xml:space="preserve">Source</t>
  </si>
  <si>
    <t xml:space="preserve">Confidence</t>
  </si>
  <si>
    <t xml:space="preserve">Priority</t>
  </si>
  <si>
    <t xml:space="preserve">Confirm / notes</t>
  </si>
  <si>
    <t xml:space="preserve">PACE-native EHR (alternative to Epic)</t>
  </si>
  <si>
    <t xml:space="preserve">Epic is Providence's enterprise EHR. It possibly does not convey. A PACE EHR supports IDT care plans, PACE claims and CMS reporting. Use as an alternative scenario to the Epic line.</t>
  </si>
  <si>
    <t xml:space="preserve">Collabrios Health (TruChart / PACECare / PACElogic lineage), StoriiCare, PPi</t>
  </si>
  <si>
    <t xml:space="preserve">Quote (often per participant)</t>
  </si>
  <si>
    <t xml:space="preserve">Participant census</t>
  </si>
  <si>
    <t xml:space="preserve">Quote needed</t>
  </si>
  <si>
    <t xml:space="preserve">[S1][S2]</t>
  </si>
  <si>
    <t xml:space="preserve">Low</t>
  </si>
  <si>
    <t xml:space="preserve">High</t>
  </si>
  <si>
    <t xml:space="preserve">LeadingAge CAST survey: TruChart/Mediture 38%, PACE Care Online 29%, Epic 14% of PACE respondents. Ask Rohit which EHR scenario the model must show.</t>
  </si>
  <si>
    <t xml:space="preserve">CMS encounter data / risk adjustment (EDS) submission</t>
  </si>
  <si>
    <t xml:space="preserve">PACE must submit risk adjustment data to the CMS Encounter Data System. Risk scores drive Medicare capitation, so this is revenue-critical.</t>
  </si>
  <si>
    <t xml:space="preserve">EDS submitter / clearinghouse, or EHR / claims vendor module</t>
  </si>
  <si>
    <t xml:space="preserve">Quote</t>
  </si>
  <si>
    <t xml:space="preserve">Encounter volume</t>
  </si>
  <si>
    <t xml:space="preserve">[S3][S4]</t>
  </si>
  <si>
    <t xml:space="preserve">Confirm if Ayin (CIM) does EDS submission today. If Ayin is divested, this function needs a new owner.</t>
  </si>
  <si>
    <t xml:space="preserve">Clinical dictation</t>
  </si>
  <si>
    <t xml:space="preserve">Physicians and NPs dictate notes. Today they possibly use the Providence enterprise licence, which stops at separation.</t>
  </si>
  <si>
    <t xml:space="preserve">Microsoft Dragon Medical One</t>
  </si>
  <si>
    <t xml:space="preserve">Per user / month</t>
  </si>
  <si>
    <t xml:space="preserve">Physicians 34 + NPs 28 (Unique Roles tab)</t>
  </si>
  <si>
    <t xml:space="preserve">[S5]</t>
  </si>
  <si>
    <t xml:space="preserve">Medium</t>
  </si>
  <si>
    <t xml:space="preserve">1-yr term $99; 3-yr term $79. Setup about $525 per user (one-time, not in annual cost). Confirm current use.</t>
  </si>
  <si>
    <t xml:space="preserve">Provider credentialing</t>
  </si>
  <si>
    <t xml:space="preserve">PACE must credential its own providers and contracted network providers. Today Providence medical staff services possibly does this.</t>
  </si>
  <si>
    <t xml:space="preserve">symplr Provider, Medallion, Modio Health</t>
  </si>
  <si>
    <t xml:space="preserve">Per provider / month</t>
  </si>
  <si>
    <t xml:space="preserve">Physicians + NPs; add network providers</t>
  </si>
  <si>
    <t xml:space="preserve">[S6]</t>
  </si>
  <si>
    <t xml:space="preserve">Published estimates: about $75-$150+ per provider per month. Outsourced services from about $6. Wide range.</t>
  </si>
  <si>
    <t xml:space="preserve">HIPAA cloud fax</t>
  </si>
  <si>
    <t xml:space="preserve">Referrals, authorizations and pharmacy orders move by fax. A standalone entity needs its own fax numbers and BAA.</t>
  </si>
  <si>
    <t xml:space="preserve">eFax Corporate (Consensus)</t>
  </si>
  <si>
    <t xml:space="preserve">Flat / month (page tier)</t>
  </si>
  <si>
    <t xml:space="preserve">10,000 pages/month tier</t>
  </si>
  <si>
    <t xml:space="preserve">[S7][S8]</t>
  </si>
  <si>
    <t xml:space="preserve">Tiers: 2,500 pages $100/mo; 25,000 pages $750/mo. Confirm page volume.</t>
  </si>
  <si>
    <t xml:space="preserve">Dental practice management</t>
  </si>
  <si>
    <t xml:space="preserve">PACE covers dental care. If a PACE center runs an in-house dental clinic, it needs dental charting and scheduling.</t>
  </si>
  <si>
    <t xml:space="preserve">Open Dental, Dentrix</t>
  </si>
  <si>
    <t xml:space="preserve">Per location / month</t>
  </si>
  <si>
    <t xml:space="preserve">Dental clinic locations (set count)</t>
  </si>
  <si>
    <t xml:space="preserve">[S9]</t>
  </si>
  <si>
    <t xml:space="preserve">Open Dental US: $199/mo per location (up to 3 providers), 12-month contract. Confirm number of dental clinics. Remove if dental is contracted out.</t>
  </si>
  <si>
    <t xml:space="preserve">IT service desk (ITSM)</t>
  </si>
  <si>
    <t xml:space="preserve">When the Providence IT TSA ends, the standalone IT team needs ticketing and asset tracking.</t>
  </si>
  <si>
    <t xml:space="preserve">Freshservice, ServiceNow, Jira Service Mgmt</t>
  </si>
  <si>
    <t xml:space="preserve">Per agent / month</t>
  </si>
  <si>
    <t xml:space="preserve">Assumed IT support agents</t>
  </si>
  <si>
    <t xml:space="preserve">[S10]</t>
  </si>
  <si>
    <t xml:space="preserve">Freshservice Growth tier $49/agent/month (annual). Confirm IT team size.</t>
  </si>
  <si>
    <t xml:space="preserve">Endpoint security (EDR) - optional</t>
  </si>
  <si>
    <t xml:space="preserve">Protects laptops and tablets. M365 E3 now adds Defender for Office 365 P1 and Intune P2. A separate EDR is needed only if the security standard asks for it.</t>
  </si>
  <si>
    <t xml:space="preserve">CrowdStrike Falcon, SentinelOne</t>
  </si>
  <si>
    <t xml:space="preserve">Per device / year</t>
  </si>
  <si>
    <t xml:space="preserve">Assumed 1 device per employee</t>
  </si>
  <si>
    <t xml:space="preserve">[S11][S12]</t>
  </si>
  <si>
    <t xml:space="preserve">Falcon Pro list $99.99/device/year; Enterprise $184.99. Confirm device count and whether Microsoft security is enough.</t>
  </si>
  <si>
    <t xml:space="preserve">Total - priced items (excl. optional EDR)</t>
  </si>
  <si>
    <t xml:space="preserve">Total - priced items (incl. optional EDR)</t>
  </si>
  <si>
    <t xml:space="preserve">Note: the two 'Quote needed' items (PACE EHR, EDS) are not in the totals. They can be large.</t>
  </si>
  <si>
    <t xml:space="preserve">License Cost Review - Sanskar's License Cost Summary</t>
  </si>
  <si>
    <t xml:space="preserve">Column G keeps Sanskar's number unless I have a better one. Column H = G - C.</t>
  </si>
  <si>
    <t xml:space="preserve">Application</t>
  </si>
  <si>
    <t xml:space="preserve">Sanskar annual cost ($)</t>
  </si>
  <si>
    <t xml:space="preserve">Issue type</t>
  </si>
  <si>
    <t xml:space="preserve">What looks off</t>
  </si>
  <si>
    <t xml:space="preserve">Suggested fix</t>
  </si>
  <si>
    <t xml:space="preserve">Alan view - annual cost ($)</t>
  </si>
  <si>
    <t xml:space="preserve">Change vs Sanskar ($)</t>
  </si>
  <si>
    <t xml:space="preserve">Status</t>
  </si>
  <si>
    <t xml:space="preserve">Impact</t>
  </si>
  <si>
    <t xml:space="preserve">Epic</t>
  </si>
  <si>
    <t xml:space="preserve">Cost basis / source</t>
  </si>
  <si>
    <t xml:space="preserve">Biggest line: 33% of total cost. Source is a vendor-blog estimate (Low confidence). A carve-out usually takes Epic via a host (Community Connect): one-time fee plus monthly fee per provider, not per user. 742 users includes non-provider roles. NL Buildback shows Clinical Applications about $459K. Epic is in Role-App Matrix and License Cost Summary but not in the App Inventory tab.</t>
  </si>
  <si>
    <t xml:space="preserve">Get a host / TSA quote. Rebase on provider count (physicians 34 + NPs 28 = 62). Add a PACE-native EHR as an alternative scenario (see Additional Apps #1). Add Epic to App Inventory.</t>
  </si>
  <si>
    <t xml:space="preserve">[S1][S13][S14]</t>
  </si>
  <si>
    <t xml:space="preserve">Genesis (Oracle Fusion)</t>
  </si>
  <si>
    <t xml:space="preserve">Math does not reconcile</t>
  </si>
  <si>
    <t xml:space="preserve">Notes say: Employee $5/employee/month (min 500) and Professional $330/named user/month (min 10), about 20 professional users. These give 1,001 x $5 x 12 + 20 x $330 x 12 = $139,260. The model uses a $30.50 blended rate, which gives $366,366 (2.6x). Also: Sage and Genesis both carry finance / GL. Possible double count.</t>
  </si>
  <si>
    <t xml:space="preserve">Use the stated inputs ($139,260) or document why the blended rate is $30.50. Keep only one finance system for the standalone view.</t>
  </si>
  <si>
    <t xml:space="preserve">Revised (math)</t>
  </si>
  <si>
    <t xml:space="preserve">[S15]</t>
  </si>
  <si>
    <t xml:space="preserve">Easy Rides</t>
  </si>
  <si>
    <t xml:space="preserve">Should not be run-rate</t>
  </si>
  <si>
    <t xml:space="preserve">Notes say: decommission, replaced by Ecolane, count only transition overlap as one-time. But the $50,000 is in the Total annual cost. The source link is Ecolane's Capterra page, not Easy Rides.</t>
  </si>
  <si>
    <t xml:space="preserve">Remove from annual run-rate. Show as a one-time transition cost, if any.</t>
  </si>
  <si>
    <t xml:space="preserve">Revised</t>
  </si>
  <si>
    <t xml:space="preserve">-</t>
  </si>
  <si>
    <t xml:space="preserve">CareKinesis</t>
  </si>
  <si>
    <t xml:space="preserve">Cost basis</t>
  </si>
  <si>
    <t xml:space="preserve">CareKinesis is a full PACE pharmacy (dispensing, adherence packaging, delivery, 24/7 pharmacists). Its EireneRx e-prescribing tool is part of the service. A per-prescriber e-Rx proxy (DoseSpot) does not fit. The Addition rationale says 'Providence-documented vendor spend', but the cost uses a proxy.</t>
  </si>
  <si>
    <t xml:space="preserve">Use actual TTM spend from Project Sage Vendor Spend file. Check if the spend sits in pharmacy / medical cost, not IT licences. If yes, take it out of this model.</t>
  </si>
  <si>
    <t xml:space="preserve">Pull TTM spend</t>
  </si>
  <si>
    <t xml:space="preserve">[S16]</t>
  </si>
  <si>
    <t xml:space="preserve">iSAT</t>
  </si>
  <si>
    <t xml:space="preserve">Vendor identified</t>
  </si>
  <si>
    <t xml:space="preserve">I-SAT is the CalPACE satisfaction survey tool. Vital Research administers it. California DHCS requires CA PACE organizations to submit I-SAT results (PL 23-04, from Jan 2024). It is a survey service contract, not per-user software, so the Pabau per-user proxy does not apply.</t>
  </si>
  <si>
    <t xml:space="preserve">Set vendor = Vital Research. Pull actual spend. Check scope: required for Napa (CA); confirm if Oregon sites also use it.</t>
  </si>
  <si>
    <t xml:space="preserve">Pull actual spend</t>
  </si>
  <si>
    <t xml:space="preserve">[S17]</t>
  </si>
  <si>
    <t xml:space="preserve">NetSolutions</t>
  </si>
  <si>
    <t xml:space="preserve">Vendor label / recurring?</t>
  </si>
  <si>
    <t xml:space="preserve">Vendor is Cantata Health Solutions (bought NTT DATA's healthcare software in 2018). It is not WellSky. Inventory says it is used only for AR run-down, so the cost is run-off, not recurring.</t>
  </si>
  <si>
    <t xml:space="preserve">Fix vendor name. Treat as one-time / run-off cost until AR closes.</t>
  </si>
  <si>
    <t xml:space="preserve">Label fix</t>
  </si>
  <si>
    <t xml:space="preserve">[S18]</t>
  </si>
  <si>
    <t xml:space="preserve">MealSuite</t>
  </si>
  <si>
    <t xml:space="preserve">Price looks low</t>
  </si>
  <si>
    <t xml:space="preserve">Model uses $100/month. Current published core price starts at $175/month. Price depends on size and sites.</t>
  </si>
  <si>
    <t xml:space="preserve">Use $175/month per kitchen site as the floor. Confirm number of sites.</t>
  </si>
  <si>
    <t xml:space="preserve">Revised (1 site)</t>
  </si>
  <si>
    <t xml:space="preserve">[S19]</t>
  </si>
  <si>
    <t xml:space="preserve">RLDatix</t>
  </si>
  <si>
    <t xml:space="preserve">Unit unclear</t>
  </si>
  <si>
    <t xml:space="preserve">$3,000 is a 'per feature' benchmark, but the model treats it as a monthly fee x 12. License count (1,001) is not used in the math.</t>
  </si>
  <si>
    <t xml:space="preserve">Confirm the unit. If $3,000 is annual per feature, cost is about $3K-$9K, not $36K.</t>
  </si>
  <si>
    <t xml:space="preserve">Confirm unit</t>
  </si>
  <si>
    <t xml:space="preserve">HHAeXchange EVV</t>
  </si>
  <si>
    <t xml:space="preserve">Possibly $0</t>
  </si>
  <si>
    <t xml:space="preserve">License count (113) is not used. Where the state uses HHAeXchange for EVV, the provider portal is often free (e.g. MN, TX, NJ). Not confirmed in Providence documents.</t>
  </si>
  <si>
    <t xml:space="preserve">Confirm if OR / WA EVV rules apply to PACE services. If the state portal is used, cost can be $0.</t>
  </si>
  <si>
    <t xml:space="preserve">Confirm need</t>
  </si>
  <si>
    <t xml:space="preserve">[S20]</t>
  </si>
  <si>
    <t xml:space="preserve">NetHealth Optima</t>
  </si>
  <si>
    <t xml:space="preserve">Proxy / user count</t>
  </si>
  <si>
    <t xml:space="preserve">Proxy uses another NetHealth product price ($4/user/day). 96 users is more than PT 29 + OT 28 = 57 in Unique Roles.</t>
  </si>
  <si>
    <t xml:space="preserve">Check user count (add speech / rec therapy if relevant). Get a vendor quote.</t>
  </si>
  <si>
    <t xml:space="preserve">Confirm count</t>
  </si>
  <si>
    <t xml:space="preserve">UKG</t>
  </si>
  <si>
    <t xml:space="preserve">Overlap</t>
  </si>
  <si>
    <t xml:space="preserve">NL Buildback shows HR Kronos $38K-$52K. Model shows $120K. Both cover workforce management.</t>
  </si>
  <si>
    <t xml:space="preserve">Keep one number. Explain the gap to Rohit.</t>
  </si>
  <si>
    <t xml:space="preserve">Confirm overlap</t>
  </si>
  <si>
    <t xml:space="preserve">Sage</t>
  </si>
  <si>
    <t xml:space="preserve">OK - small range check</t>
  </si>
  <si>
    <t xml:space="preserve">17 users x $94/month. Third-party 2026 data shows Sage 100 at about $50-$76/user/month ($10K-$16K for 17 users). If the standalone moves to Sage Intacct, typical spend is $15K-$35K/year.</t>
  </si>
  <si>
    <t xml:space="preserve">Keep. Confirm Sage 100 vs Sage Intacct (Inventory asks the same question).</t>
  </si>
  <si>
    <t xml:space="preserve">OK</t>
  </si>
  <si>
    <t xml:space="preserve">[S21][S22]</t>
  </si>
  <si>
    <t xml:space="preserve">Microsoft 365 E3 / F3</t>
  </si>
  <si>
    <t xml:space="preserve">Validated</t>
  </si>
  <si>
    <t xml:space="preserve">July 2026 US list price: E3 $39, F3 $10. Matches the model. E3 now adds Defender for Office 365 P1 and Intune P2.</t>
  </si>
  <si>
    <t xml:space="preserve">Keep. Do not add a separate email-security licence for E3 users.</t>
  </si>
  <si>
    <t xml:space="preserve">[S23]</t>
  </si>
  <si>
    <t xml:space="preserve">None</t>
  </si>
  <si>
    <t xml:space="preserve">QuickMAR</t>
  </si>
  <si>
    <t xml:space="preserve">Price is per bed, but 47 is a role headcount. QuickMAR runs at ElderPlace RCF sites (Cully, Glendoveer, Irvington Village).</t>
  </si>
  <si>
    <t xml:space="preserve">Use RCF bed / resident census for the count.</t>
  </si>
  <si>
    <t xml:space="preserve">Total - reviewed lines</t>
  </si>
  <si>
    <t xml:space="preserve">Note: M365 row combines E3 ($292,500) and F3 ($45,120). Lines not listed (Ayin, Ecolane, PCC, GrandPad, CADCare, TurboTAR, CareXM, Genesys, GMV, mPulse, Unite Us, Collective Medical, HealthStream) have no change. Most use actual TTM vendor spend.</t>
  </si>
  <si>
    <t xml:space="preserve">Source Register</t>
  </si>
  <si>
    <t xml:space="preserve">Public sources used in this review. Accessed 21 Oct 2026.</t>
  </si>
  <si>
    <t xml:space="preserve">Tag</t>
  </si>
  <si>
    <t xml:space="preserve">URL</t>
  </si>
  <si>
    <t xml:space="preserve">S1</t>
  </si>
  <si>
    <t xml:space="preserve">LeadingAge - CAST survey: PACE EHR use (TruChart 38%, PACE Care Online 29%, Epic 14%)</t>
  </si>
  <si>
    <t xml:space="preserve">https://leadingage.org/interoperability-is-a-major-concern-for-pace-providers-cast-survey-finds</t>
  </si>
  <si>
    <t xml:space="preserve">S2</t>
  </si>
  <si>
    <t xml:space="preserve">Collabrios Health - PACE software (TruChart / PACECare / PACElogic lineage)</t>
  </si>
  <si>
    <t xml:space="preserve">https://collabrios.com/solutions/pace-software-services/</t>
  </si>
  <si>
    <t xml:space="preserve">S3</t>
  </si>
  <si>
    <t xml:space="preserve">CSSC Operations - Encounter Data Submission Resources for PACE Organizations</t>
  </si>
  <si>
    <t xml:space="preserve">https://csscoperations.com/internet/csscw3.nsf/T/Encounter Data Submission Resources for PACE Organizations</t>
  </si>
  <si>
    <t xml:space="preserve">S4</t>
  </si>
  <si>
    <t xml:space="preserve">CMS HPMS memo (29 Jan 2024) - PACE Organization Risk Adjustment Submissions to the EDS</t>
  </si>
  <si>
    <t xml:space="preserve">https://hhs.gov/guidance/sites/default/files/hhs-guidance-documents/20240129_PACEOrganizationRiskAdjustmentSubmissionsEDSystem_508.pdf</t>
  </si>
  <si>
    <t xml:space="preserve">S5</t>
  </si>
  <si>
    <t xml:space="preserve">Commure - Dragon Medical One review 2026 (pricing $99/$89/$79 + $525 setup)</t>
  </si>
  <si>
    <t xml:space="preserve">https://www.commure.com/blog-scribe/nuance-dragon-medical-one-review</t>
  </si>
  <si>
    <t xml:space="preserve">S6</t>
  </si>
  <si>
    <t xml:space="preserve">Folio3 Digital Health - credentialing software pricing per provider</t>
  </si>
  <si>
    <t xml:space="preserve">https://digitalhealth.folio3.com/blog/?p=13761</t>
  </si>
  <si>
    <t xml:space="preserve">S7</t>
  </si>
  <si>
    <t xml:space="preserve">Brex charge finder - eFax Corporate page-tier prices</t>
  </si>
  <si>
    <t xml:space="preserve">https://www.brex.com/tools/charge-finder/ccsi-efax</t>
  </si>
  <si>
    <t xml:space="preserve">S8</t>
  </si>
  <si>
    <t xml:space="preserve">eFax Corporate customer agreement - $100/month minimum per account</t>
  </si>
  <si>
    <t xml:space="preserve">https://enterprise.efax.com/?p=100</t>
  </si>
  <si>
    <t xml:space="preserve">S9</t>
  </si>
  <si>
    <t xml:space="preserve">Open Dental - order page (US $199/month per location)</t>
  </si>
  <si>
    <t xml:space="preserve">https://opendental.com/site/order.html</t>
  </si>
  <si>
    <t xml:space="preserve">S10</t>
  </si>
  <si>
    <t xml:space="preserve">Freshservice pricing 2026 (Starter $19, Growth $49, Pro $99 per agent/month)</t>
  </si>
  <si>
    <t xml:space="preserve">https://www.eesel.ai/blog/freshservice-pricing</t>
  </si>
  <si>
    <t xml:space="preserve">S11</t>
  </si>
  <si>
    <t xml:space="preserve">CostBench - CrowdStrike Falcon tiers ($59.99 / $99.99 / $184.99 per device/year)</t>
  </si>
  <si>
    <t xml:space="preserve">https://costbench.com/software/cybersecurity/crowdstrike</t>
  </si>
  <si>
    <t xml:space="preserve">S12</t>
  </si>
  <si>
    <t xml:space="preserve">UC Today - M365 July 2026 changes (E3 adds Defender for Office 365 P1, Intune)</t>
  </si>
  <si>
    <t xml:space="preserve">https://www.uctoday.com/unified-communications/microsoft-365-prices-rise-on-1-july-what-it-teams-need-to-do-before-the-deadline/</t>
  </si>
  <si>
    <t xml:space="preserve">S13</t>
  </si>
  <si>
    <t xml:space="preserve">Houston Methodist - Community Connect FAQ (one-time fee + monthly fee per provider)</t>
  </si>
  <si>
    <t xml:space="preserve">https://it.houstonmethodist.org/wp-content/uploads/2023/08/Community-Connect-FAQs_Updated-081123.pdf</t>
  </si>
  <si>
    <t xml:space="preserve">S14</t>
  </si>
  <si>
    <t xml:space="preserve">Taction Software - Epic Community Connect cost structure</t>
  </si>
  <si>
    <t xml:space="preserve">https://www.tactionsoft.com/blog/epic-community-connect-cost/</t>
  </si>
  <si>
    <t xml:space="preserve">S15</t>
  </si>
  <si>
    <t xml:space="preserve">Oracle - Providence Fusion Cloud (finance, HR, supply chain = Genesis)</t>
  </si>
  <si>
    <t xml:space="preserve">https://oracle.com/news/announcement/ocw-providence-boosts-enterprise-health-2023-09-18</t>
  </si>
  <si>
    <t xml:space="preserve">S16</t>
  </si>
  <si>
    <t xml:space="preserve">CareKinesis - PACE pharmacy services and EireneRx</t>
  </si>
  <si>
    <t xml:space="preserve">https://Carekinesis.com</t>
  </si>
  <si>
    <t xml:space="preserve">S17</t>
  </si>
  <si>
    <t xml:space="preserve">CA DHCS PACE Policy Letter 23-04 - I-SAT (CalPACE / Vital Research)</t>
  </si>
  <si>
    <t xml:space="preserve">https://www.dhcs.ca.gov/services/ltc/Documents/PL-23-04-I-SAT-Result-Collection.pdf</t>
  </si>
  <si>
    <t xml:space="preserve">S18</t>
  </si>
  <si>
    <t xml:space="preserve">Cantata Health - acquisition of NTT DATA healthcare software (NetSolutions)</t>
  </si>
  <si>
    <t xml:space="preserve">https://cantatahealth.com/?p=332</t>
  </si>
  <si>
    <t xml:space="preserve">S19</t>
  </si>
  <si>
    <t xml:space="preserve">FitGap - MealSuite pricing from $175/month</t>
  </si>
  <si>
    <t xml:space="preserve">https://us.fitgap.com/products/044854/mealsuite</t>
  </si>
  <si>
    <t xml:space="preserve">S20</t>
  </si>
  <si>
    <t xml:space="preserve">Minnesota DHS - state-selected HHAeXchange EVV at no cost to providers</t>
  </si>
  <si>
    <t xml:space="preserve">https://mn.gov/dhs/partners-and-providers/news-initiatives-reports-workgroups/long-term-services-and-supports/evv/</t>
  </si>
  <si>
    <t xml:space="preserve">S21</t>
  </si>
  <si>
    <t xml:space="preserve">ERP Research - Sage pricing 2026 (Sage 100 ~$50-$76/user/month)</t>
  </si>
  <si>
    <t xml:space="preserve">https://erpresearch.com/en-us/sage-pricing</t>
  </si>
  <si>
    <t xml:space="preserve">S22</t>
  </si>
  <si>
    <t xml:space="preserve">Tools for Humans - Sage Intacct review 2026 ($15K-$35K typical annual)</t>
  </si>
  <si>
    <t xml:space="preserve">https://www.toolsforhumans.ai/ai-tools/sage-intacct</t>
  </si>
  <si>
    <t xml:space="preserve">S23</t>
  </si>
  <si>
    <t xml:space="preserve">Schneider IT - Microsoft 365 price changes effective 1 July 2026</t>
  </si>
  <si>
    <t xml:space="preserve">https://www.schneider.im/lu/microsoft-365-and-office-365-price-increases-2026-07/</t>
  </si>
</sst>
</file>

<file path=xl/styles.xml><?xml version="1.0" encoding="utf-8"?>
<styleSheet xmlns="http://schemas.openxmlformats.org/spreadsheetml/2006/main">
  <numFmts count="3">
    <numFmt numFmtId="164" formatCode="General"/>
    <numFmt numFmtId="165" formatCode="\$#,##0.00"/>
    <numFmt numFmtId="166" formatCode="\$#,##0;&quot;($&quot;#,##0\);\-"/>
  </numFmts>
  <fonts count="10">
    <font>
      <sz val="11"/>
      <color theme="1"/>
      <name val="Calibri"/>
      <family val="2"/>
      <charset val="1"/>
    </font>
    <font>
      <sz val="10"/>
      <name val="Arial"/>
      <family val="0"/>
    </font>
    <font>
      <sz val="10"/>
      <name val="Arial"/>
      <family val="0"/>
    </font>
    <font>
      <sz val="10"/>
      <name val="Arial"/>
      <family val="0"/>
    </font>
    <font>
      <b val="true"/>
      <sz val="16"/>
      <color rgb="FFFFFFFF"/>
      <name val="Arial"/>
      <family val="0"/>
      <charset val="1"/>
    </font>
    <font>
      <i val="true"/>
      <sz val="9"/>
      <color rgb="FF595959"/>
      <name val="Arial"/>
      <family val="0"/>
      <charset val="1"/>
    </font>
    <font>
      <b val="true"/>
      <sz val="10"/>
      <name val="Arial"/>
      <family val="0"/>
      <charset val="1"/>
    </font>
    <font>
      <sz val="10"/>
      <name val="Arial"/>
      <family val="0"/>
      <charset val="1"/>
    </font>
    <font>
      <b val="true"/>
      <sz val="10"/>
      <color rgb="FFFFFFFF"/>
      <name val="Arial"/>
      <family val="0"/>
      <charset val="1"/>
    </font>
    <font>
      <sz val="10"/>
      <color rgb="FF0000FF"/>
      <name val="Arial"/>
      <family val="0"/>
      <charset val="1"/>
    </font>
  </fonts>
  <fills count="4">
    <fill>
      <patternFill patternType="none"/>
    </fill>
    <fill>
      <patternFill patternType="gray125"/>
    </fill>
    <fill>
      <patternFill patternType="solid">
        <fgColor rgb="FF1F3A93"/>
        <bgColor rgb="FF003366"/>
      </patternFill>
    </fill>
    <fill>
      <patternFill patternType="solid">
        <fgColor rgb="FFFFF2CC"/>
        <bgColor rgb="FFFFFFFF"/>
      </patternFill>
    </fill>
  </fills>
  <borders count="2">
    <border diagonalUp="false" diagonalDown="false">
      <left/>
      <right/>
      <top/>
      <bottom/>
      <diagonal/>
    </border>
    <border diagonalUp="false" diagonalDown="false">
      <left style="thin">
        <color rgb="FFBFBFBF"/>
      </left>
      <right style="thin">
        <color rgb="FFBFBFBF"/>
      </right>
      <top style="thin">
        <color rgb="FFBFBFBF"/>
      </top>
      <bottom style="thin">
        <color rgb="FFBFBFBF"/>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7">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true" applyAlignment="false" applyProtection="false">
      <alignment horizontal="general" vertical="bottom" textRotation="0" wrapText="false" indent="0" shrinkToFit="false"/>
      <protection locked="true" hidden="false"/>
    </xf>
    <xf numFmtId="164" fontId="5" fillId="0" borderId="0" xfId="0" applyFont="true" applyBorder="true" applyAlignment="fals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8" fillId="2" borderId="1" xfId="0" applyFont="true" applyBorder="true" applyAlignment="true" applyProtection="false">
      <alignment horizontal="general" vertical="center" textRotation="0" wrapText="true" indent="0" shrinkToFit="false"/>
      <protection locked="true" hidden="false"/>
    </xf>
    <xf numFmtId="164" fontId="7" fillId="0" borderId="1" xfId="0" applyFont="true" applyBorder="true" applyAlignment="true" applyProtection="false">
      <alignment horizontal="general" vertical="top" textRotation="0" wrapText="true" indent="0" shrinkToFit="false"/>
      <protection locked="true" hidden="false"/>
    </xf>
    <xf numFmtId="164" fontId="9" fillId="3" borderId="1" xfId="0" applyFont="true" applyBorder="true" applyAlignment="true" applyProtection="false">
      <alignment horizontal="general" vertical="top" textRotation="0" wrapText="true" indent="0" shrinkToFit="false"/>
      <protection locked="true" hidden="false"/>
    </xf>
    <xf numFmtId="165" fontId="9" fillId="3" borderId="1" xfId="0" applyFont="true" applyBorder="true" applyAlignment="true" applyProtection="false">
      <alignment horizontal="general" vertical="top" textRotation="0" wrapText="true" indent="0" shrinkToFit="false"/>
      <protection locked="true" hidden="false"/>
    </xf>
    <xf numFmtId="166" fontId="7" fillId="0" borderId="1" xfId="0" applyFont="true" applyBorder="true" applyAlignment="true" applyProtection="false">
      <alignment horizontal="general" vertical="top" textRotation="0" wrapText="true" indent="0" shrinkToFit="false"/>
      <protection locked="true" hidden="false"/>
    </xf>
    <xf numFmtId="164" fontId="9" fillId="0" borderId="1" xfId="0" applyFont="true" applyBorder="true" applyAlignment="true" applyProtection="false">
      <alignment horizontal="general" vertical="top" textRotation="0" wrapText="true" indent="0" shrinkToFit="false"/>
      <protection locked="true" hidden="false"/>
    </xf>
    <xf numFmtId="165" fontId="9" fillId="0" borderId="1" xfId="0" applyFont="true" applyBorder="true" applyAlignment="true" applyProtection="false">
      <alignment horizontal="general" vertical="top" textRotation="0" wrapText="tru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6" fontId="6"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6" fontId="9" fillId="0" borderId="1" xfId="0" applyFont="true" applyBorder="true" applyAlignment="true" applyProtection="false">
      <alignment horizontal="general" vertical="top" textRotation="0" wrapText="true" indent="0" shrinkToFit="false"/>
      <protection locked="true" hidden="false"/>
    </xf>
    <xf numFmtId="164" fontId="7" fillId="3" borderId="1" xfId="0" applyFont="true" applyBorder="tru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FF2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95959"/>
      <rgbColor rgb="FF969696"/>
      <rgbColor rgb="FF003366"/>
      <rgbColor rgb="FF339966"/>
      <rgbColor rgb="FF003300"/>
      <rgbColor rgb="FF333300"/>
      <rgbColor rgb="FF993300"/>
      <rgbColor rgb="FF993366"/>
      <rgbColor rgb="FF1F3A93"/>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10"/>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4"/>
    <col collapsed="false" customWidth="true" hidden="false" outlineLevel="0" max="2" min="2" style="0" width="100"/>
  </cols>
  <sheetData>
    <row r="1" customFormat="false" ht="25.5" hidden="false" customHeight="true" outlineLevel="0" collapsed="false">
      <c r="A1" s="1" t="s">
        <v>0</v>
      </c>
      <c r="B1" s="1"/>
    </row>
    <row r="2" customFormat="false" ht="15" hidden="false" customHeight="false" outlineLevel="0" collapsed="false">
      <c r="A2" s="2" t="s">
        <v>1</v>
      </c>
      <c r="B2" s="2"/>
    </row>
    <row r="4" customFormat="false" ht="23.85" hidden="false" customHeight="false" outlineLevel="0" collapsed="false">
      <c r="A4" s="3" t="s">
        <v>2</v>
      </c>
      <c r="B4" s="4" t="s">
        <v>3</v>
      </c>
    </row>
    <row r="5" customFormat="false" ht="23.85" hidden="false" customHeight="false" outlineLevel="0" collapsed="false">
      <c r="A5" s="3" t="s">
        <v>4</v>
      </c>
      <c r="B5" s="4" t="s">
        <v>5</v>
      </c>
    </row>
    <row r="6" customFormat="false" ht="23.85" hidden="false" customHeight="false" outlineLevel="0" collapsed="false">
      <c r="A6" s="3" t="s">
        <v>6</v>
      </c>
      <c r="B6" s="4" t="s">
        <v>7</v>
      </c>
    </row>
    <row r="7" customFormat="false" ht="23.85" hidden="false" customHeight="false" outlineLevel="0" collapsed="false">
      <c r="A7" s="3" t="s">
        <v>8</v>
      </c>
      <c r="B7" s="4" t="s">
        <v>9</v>
      </c>
    </row>
    <row r="8" customFormat="false" ht="15" hidden="false" customHeight="false" outlineLevel="0" collapsed="false">
      <c r="A8" s="3" t="s">
        <v>10</v>
      </c>
      <c r="B8" s="4" t="s">
        <v>11</v>
      </c>
    </row>
    <row r="9" customFormat="false" ht="15" hidden="false" customHeight="false" outlineLevel="0" collapsed="false">
      <c r="A9" s="3" t="s">
        <v>12</v>
      </c>
      <c r="B9" s="4" t="s">
        <v>13</v>
      </c>
    </row>
    <row r="10" customFormat="false" ht="23.85" hidden="false" customHeight="false" outlineLevel="0" collapsed="false">
      <c r="A10" s="3" t="s">
        <v>14</v>
      </c>
      <c r="B10" s="4" t="s">
        <v>15</v>
      </c>
    </row>
  </sheetData>
  <mergeCells count="2">
    <mergeCell ref="A1:B1"/>
    <mergeCell ref="A2:B2"/>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N1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4" topLeftCell="C5" activePane="bottomRight" state="frozen"/>
      <selection pane="topLeft" activeCell="A1" activeCellId="0" sqref="A1"/>
      <selection pane="topRight" activeCell="C1" activeCellId="0" sqref="C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4"/>
    <col collapsed="false" customWidth="true" hidden="false" outlineLevel="0" max="2" min="2" style="0" width="26"/>
    <col collapsed="false" customWidth="true" hidden="false" outlineLevel="0" max="3" min="3" style="0" width="46"/>
    <col collapsed="false" customWidth="true" hidden="false" outlineLevel="0" max="4" min="4" style="0" width="24"/>
    <col collapsed="false" customWidth="true" hidden="false" outlineLevel="0" max="5" min="5" style="0" width="16"/>
    <col collapsed="false" customWidth="true" hidden="false" outlineLevel="0" max="6" min="6" style="0" width="10"/>
    <col collapsed="false" customWidth="true" hidden="false" outlineLevel="0" max="7" min="7" style="0" width="26"/>
    <col collapsed="false" customWidth="true" hidden="false" outlineLevel="0" max="8" min="8" style="0" width="11"/>
    <col collapsed="false" customWidth="true" hidden="false" outlineLevel="0" max="9" min="9" style="0" width="8"/>
    <col collapsed="false" customWidth="true" hidden="false" outlineLevel="0" max="10" min="10" style="0" width="13"/>
    <col collapsed="false" customWidth="true" hidden="false" outlineLevel="0" max="11" min="11" style="0" width="12"/>
    <col collapsed="false" customWidth="true" hidden="false" outlineLevel="0" max="12" min="12" style="0" width="11"/>
    <col collapsed="false" customWidth="true" hidden="false" outlineLevel="0" max="13" min="13" style="0" width="10"/>
    <col collapsed="false" customWidth="true" hidden="false" outlineLevel="0" max="14" min="14" style="0" width="46"/>
  </cols>
  <sheetData>
    <row r="1" customFormat="false" ht="25.5" hidden="false" customHeight="true" outlineLevel="0" collapsed="false">
      <c r="A1" s="1" t="s">
        <v>16</v>
      </c>
      <c r="B1" s="1"/>
      <c r="C1" s="1"/>
      <c r="D1" s="1"/>
      <c r="E1" s="1"/>
      <c r="F1" s="1"/>
      <c r="G1" s="1"/>
      <c r="H1" s="1"/>
      <c r="I1" s="1"/>
      <c r="J1" s="1"/>
      <c r="K1" s="1"/>
      <c r="L1" s="1"/>
      <c r="M1" s="1"/>
      <c r="N1" s="1"/>
    </row>
    <row r="2" customFormat="false" ht="15" hidden="false" customHeight="false" outlineLevel="0" collapsed="false">
      <c r="A2" s="2" t="s">
        <v>17</v>
      </c>
      <c r="B2" s="2"/>
      <c r="C2" s="2"/>
      <c r="D2" s="2"/>
      <c r="E2" s="2"/>
      <c r="F2" s="2"/>
      <c r="G2" s="2"/>
      <c r="H2" s="2"/>
      <c r="I2" s="2"/>
      <c r="J2" s="2"/>
      <c r="K2" s="2"/>
      <c r="L2" s="2"/>
      <c r="M2" s="2"/>
      <c r="N2" s="2"/>
    </row>
    <row r="4" customFormat="false" ht="31.5" hidden="false" customHeight="true" outlineLevel="0" collapsed="false">
      <c r="A4" s="5" t="s">
        <v>18</v>
      </c>
      <c r="B4" s="5" t="s">
        <v>19</v>
      </c>
      <c r="C4" s="5" t="s">
        <v>20</v>
      </c>
      <c r="D4" s="5" t="s">
        <v>21</v>
      </c>
      <c r="E4" s="5" t="s">
        <v>22</v>
      </c>
      <c r="F4" s="5" t="s">
        <v>23</v>
      </c>
      <c r="G4" s="5" t="s">
        <v>24</v>
      </c>
      <c r="H4" s="5" t="s">
        <v>25</v>
      </c>
      <c r="I4" s="5" t="s">
        <v>26</v>
      </c>
      <c r="J4" s="5" t="s">
        <v>27</v>
      </c>
      <c r="K4" s="5" t="s">
        <v>28</v>
      </c>
      <c r="L4" s="5" t="s">
        <v>29</v>
      </c>
      <c r="M4" s="5" t="s">
        <v>30</v>
      </c>
      <c r="N4" s="5" t="s">
        <v>31</v>
      </c>
    </row>
    <row r="5" customFormat="false" ht="46.25" hidden="false" customHeight="false" outlineLevel="0" collapsed="false">
      <c r="A5" s="6" t="n">
        <v>1</v>
      </c>
      <c r="B5" s="6" t="s">
        <v>32</v>
      </c>
      <c r="C5" s="6" t="s">
        <v>33</v>
      </c>
      <c r="D5" s="6" t="s">
        <v>34</v>
      </c>
      <c r="E5" s="6" t="s">
        <v>35</v>
      </c>
      <c r="F5" s="7"/>
      <c r="G5" s="6" t="s">
        <v>36</v>
      </c>
      <c r="H5" s="8"/>
      <c r="I5" s="7"/>
      <c r="J5" s="9" t="s">
        <v>37</v>
      </c>
      <c r="K5" s="6" t="s">
        <v>38</v>
      </c>
      <c r="L5" s="6" t="s">
        <v>39</v>
      </c>
      <c r="M5" s="6" t="s">
        <v>40</v>
      </c>
      <c r="N5" s="6" t="s">
        <v>41</v>
      </c>
    </row>
    <row r="6" customFormat="false" ht="35.05" hidden="false" customHeight="false" outlineLevel="0" collapsed="false">
      <c r="A6" s="6" t="n">
        <v>2</v>
      </c>
      <c r="B6" s="6" t="s">
        <v>42</v>
      </c>
      <c r="C6" s="6" t="s">
        <v>43</v>
      </c>
      <c r="D6" s="6" t="s">
        <v>44</v>
      </c>
      <c r="E6" s="6" t="s">
        <v>45</v>
      </c>
      <c r="F6" s="7"/>
      <c r="G6" s="6" t="s">
        <v>46</v>
      </c>
      <c r="H6" s="8"/>
      <c r="I6" s="7"/>
      <c r="J6" s="9" t="s">
        <v>37</v>
      </c>
      <c r="K6" s="6" t="s">
        <v>47</v>
      </c>
      <c r="L6" s="6" t="s">
        <v>39</v>
      </c>
      <c r="M6" s="6" t="s">
        <v>40</v>
      </c>
      <c r="N6" s="6" t="s">
        <v>48</v>
      </c>
    </row>
    <row r="7" customFormat="false" ht="35.05" hidden="false" customHeight="false" outlineLevel="0" collapsed="false">
      <c r="A7" s="6" t="n">
        <v>3</v>
      </c>
      <c r="B7" s="6" t="s">
        <v>49</v>
      </c>
      <c r="C7" s="6" t="s">
        <v>50</v>
      </c>
      <c r="D7" s="6" t="s">
        <v>51</v>
      </c>
      <c r="E7" s="6" t="s">
        <v>52</v>
      </c>
      <c r="F7" s="10" t="n">
        <v>62</v>
      </c>
      <c r="G7" s="6" t="s">
        <v>53</v>
      </c>
      <c r="H7" s="11" t="n">
        <v>99</v>
      </c>
      <c r="I7" s="10" t="n">
        <v>12</v>
      </c>
      <c r="J7" s="9" t="n">
        <f aca="false">F7*H7*I7</f>
        <v>73656</v>
      </c>
      <c r="K7" s="6" t="s">
        <v>54</v>
      </c>
      <c r="L7" s="6" t="s">
        <v>55</v>
      </c>
      <c r="M7" s="6" t="s">
        <v>55</v>
      </c>
      <c r="N7" s="6" t="s">
        <v>56</v>
      </c>
    </row>
    <row r="8" customFormat="false" ht="35.05" hidden="false" customHeight="false" outlineLevel="0" collapsed="false">
      <c r="A8" s="6" t="n">
        <v>4</v>
      </c>
      <c r="B8" s="6" t="s">
        <v>57</v>
      </c>
      <c r="C8" s="6" t="s">
        <v>58</v>
      </c>
      <c r="D8" s="6" t="s">
        <v>59</v>
      </c>
      <c r="E8" s="6" t="s">
        <v>60</v>
      </c>
      <c r="F8" s="7" t="n">
        <v>62</v>
      </c>
      <c r="G8" s="6" t="s">
        <v>61</v>
      </c>
      <c r="H8" s="11" t="n">
        <v>100</v>
      </c>
      <c r="I8" s="10" t="n">
        <v>12</v>
      </c>
      <c r="J8" s="9" t="n">
        <f aca="false">F8*H8*I8</f>
        <v>74400</v>
      </c>
      <c r="K8" s="6" t="s">
        <v>62</v>
      </c>
      <c r="L8" s="6" t="s">
        <v>39</v>
      </c>
      <c r="M8" s="6" t="s">
        <v>55</v>
      </c>
      <c r="N8" s="6" t="s">
        <v>63</v>
      </c>
    </row>
    <row r="9" customFormat="false" ht="35.05" hidden="false" customHeight="false" outlineLevel="0" collapsed="false">
      <c r="A9" s="6" t="n">
        <v>5</v>
      </c>
      <c r="B9" s="6" t="s">
        <v>64</v>
      </c>
      <c r="C9" s="6" t="s">
        <v>65</v>
      </c>
      <c r="D9" s="6" t="s">
        <v>66</v>
      </c>
      <c r="E9" s="6" t="s">
        <v>67</v>
      </c>
      <c r="F9" s="10" t="n">
        <v>1</v>
      </c>
      <c r="G9" s="6" t="s">
        <v>68</v>
      </c>
      <c r="H9" s="11" t="n">
        <v>325</v>
      </c>
      <c r="I9" s="10" t="n">
        <v>12</v>
      </c>
      <c r="J9" s="9" t="n">
        <f aca="false">F9*H9*I9</f>
        <v>3900</v>
      </c>
      <c r="K9" s="6" t="s">
        <v>69</v>
      </c>
      <c r="L9" s="6" t="s">
        <v>55</v>
      </c>
      <c r="M9" s="6" t="s">
        <v>40</v>
      </c>
      <c r="N9" s="6" t="s">
        <v>70</v>
      </c>
    </row>
    <row r="10" customFormat="false" ht="35.05" hidden="false" customHeight="false" outlineLevel="0" collapsed="false">
      <c r="A10" s="6" t="n">
        <v>6</v>
      </c>
      <c r="B10" s="6" t="s">
        <v>71</v>
      </c>
      <c r="C10" s="6" t="s">
        <v>72</v>
      </c>
      <c r="D10" s="6" t="s">
        <v>73</v>
      </c>
      <c r="E10" s="6" t="s">
        <v>74</v>
      </c>
      <c r="F10" s="7" t="n">
        <v>1</v>
      </c>
      <c r="G10" s="6" t="s">
        <v>75</v>
      </c>
      <c r="H10" s="11" t="n">
        <v>199</v>
      </c>
      <c r="I10" s="10" t="n">
        <v>12</v>
      </c>
      <c r="J10" s="9" t="n">
        <f aca="false">F10*H10*I10</f>
        <v>2388</v>
      </c>
      <c r="K10" s="6" t="s">
        <v>76</v>
      </c>
      <c r="L10" s="6" t="s">
        <v>55</v>
      </c>
      <c r="M10" s="6" t="s">
        <v>55</v>
      </c>
      <c r="N10" s="6" t="s">
        <v>77</v>
      </c>
    </row>
    <row r="11" customFormat="false" ht="23.85" hidden="false" customHeight="false" outlineLevel="0" collapsed="false">
      <c r="A11" s="6" t="n">
        <v>7</v>
      </c>
      <c r="B11" s="6" t="s">
        <v>78</v>
      </c>
      <c r="C11" s="6" t="s">
        <v>79</v>
      </c>
      <c r="D11" s="6" t="s">
        <v>80</v>
      </c>
      <c r="E11" s="6" t="s">
        <v>81</v>
      </c>
      <c r="F11" s="7" t="n">
        <v>8</v>
      </c>
      <c r="G11" s="6" t="s">
        <v>82</v>
      </c>
      <c r="H11" s="11" t="n">
        <v>49</v>
      </c>
      <c r="I11" s="10" t="n">
        <v>12</v>
      </c>
      <c r="J11" s="9" t="n">
        <f aca="false">F11*H11*I11</f>
        <v>4704</v>
      </c>
      <c r="K11" s="6" t="s">
        <v>83</v>
      </c>
      <c r="L11" s="6" t="s">
        <v>55</v>
      </c>
      <c r="M11" s="6" t="s">
        <v>55</v>
      </c>
      <c r="N11" s="6" t="s">
        <v>84</v>
      </c>
    </row>
    <row r="12" customFormat="false" ht="35.05" hidden="false" customHeight="false" outlineLevel="0" collapsed="false">
      <c r="A12" s="6" t="n">
        <v>8</v>
      </c>
      <c r="B12" s="6" t="s">
        <v>85</v>
      </c>
      <c r="C12" s="6" t="s">
        <v>86</v>
      </c>
      <c r="D12" s="6" t="s">
        <v>87</v>
      </c>
      <c r="E12" s="6" t="s">
        <v>88</v>
      </c>
      <c r="F12" s="7" t="n">
        <v>1001</v>
      </c>
      <c r="G12" s="6" t="s">
        <v>89</v>
      </c>
      <c r="H12" s="11" t="n">
        <v>99.99</v>
      </c>
      <c r="I12" s="10" t="n">
        <v>1</v>
      </c>
      <c r="J12" s="9" t="n">
        <f aca="false">F12*H12*I12</f>
        <v>100089.99</v>
      </c>
      <c r="K12" s="6" t="s">
        <v>90</v>
      </c>
      <c r="L12" s="6" t="s">
        <v>55</v>
      </c>
      <c r="M12" s="6" t="s">
        <v>39</v>
      </c>
      <c r="N12" s="6" t="s">
        <v>91</v>
      </c>
    </row>
    <row r="13" customFormat="false" ht="15" hidden="false" customHeight="false" outlineLevel="0" collapsed="false">
      <c r="B13" s="12" t="s">
        <v>92</v>
      </c>
      <c r="J13" s="13" t="n">
        <f aca="false">SUM(J5:J11)</f>
        <v>159048</v>
      </c>
    </row>
    <row r="14" customFormat="false" ht="15" hidden="false" customHeight="false" outlineLevel="0" collapsed="false">
      <c r="B14" s="12" t="s">
        <v>93</v>
      </c>
      <c r="J14" s="13" t="n">
        <f aca="false">SUM(J5:J12)</f>
        <v>259137.99</v>
      </c>
    </row>
    <row r="15" customFormat="false" ht="15" hidden="false" customHeight="false" outlineLevel="0" collapsed="false">
      <c r="B15" s="14" t="s">
        <v>94</v>
      </c>
    </row>
  </sheetData>
  <mergeCells count="2">
    <mergeCell ref="A1:N1"/>
    <mergeCell ref="A2:N2"/>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K2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4" topLeftCell="C5" activePane="bottomRight" state="frozen"/>
      <selection pane="topLeft" activeCell="A1" activeCellId="0" sqref="A1"/>
      <selection pane="topRight" activeCell="C1" activeCellId="0" sqref="C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4"/>
    <col collapsed="false" customWidth="true" hidden="false" outlineLevel="0" max="2" min="2" style="0" width="22"/>
    <col collapsed="false" customWidth="true" hidden="false" outlineLevel="0" max="3" min="3" style="0" width="14"/>
    <col collapsed="false" customWidth="true" hidden="false" outlineLevel="0" max="4" min="4" style="0" width="16"/>
    <col collapsed="false" customWidth="true" hidden="false" outlineLevel="0" max="5" min="5" style="0" width="56"/>
    <col collapsed="false" customWidth="true" hidden="false" outlineLevel="0" max="6" min="6" style="0" width="44"/>
    <col collapsed="false" customWidth="true" hidden="false" outlineLevel="0" max="8" min="7" style="0" width="14"/>
    <col collapsed="false" customWidth="true" hidden="false" outlineLevel="0" max="9" min="9" style="0" width="16"/>
    <col collapsed="false" customWidth="true" hidden="false" outlineLevel="0" max="10" min="10" style="0" width="12"/>
    <col collapsed="false" customWidth="true" hidden="false" outlineLevel="0" max="11" min="11" style="0" width="9"/>
  </cols>
  <sheetData>
    <row r="1" customFormat="false" ht="25.5" hidden="false" customHeight="true" outlineLevel="0" collapsed="false">
      <c r="A1" s="1" t="s">
        <v>95</v>
      </c>
      <c r="B1" s="1"/>
      <c r="C1" s="1"/>
      <c r="D1" s="1"/>
      <c r="E1" s="1"/>
      <c r="F1" s="1"/>
      <c r="G1" s="1"/>
      <c r="H1" s="1"/>
      <c r="I1" s="1"/>
      <c r="J1" s="1"/>
      <c r="K1" s="1"/>
    </row>
    <row r="2" customFormat="false" ht="15" hidden="false" customHeight="false" outlineLevel="0" collapsed="false">
      <c r="A2" s="2" t="s">
        <v>96</v>
      </c>
      <c r="B2" s="2"/>
      <c r="C2" s="2"/>
      <c r="D2" s="2"/>
      <c r="E2" s="2"/>
      <c r="F2" s="2"/>
      <c r="G2" s="2"/>
      <c r="H2" s="2"/>
      <c r="I2" s="2"/>
      <c r="J2" s="2"/>
      <c r="K2" s="2"/>
    </row>
    <row r="4" customFormat="false" ht="31.5" hidden="false" customHeight="true" outlineLevel="0" collapsed="false">
      <c r="A4" s="5" t="s">
        <v>18</v>
      </c>
      <c r="B4" s="5" t="s">
        <v>97</v>
      </c>
      <c r="C4" s="5" t="s">
        <v>98</v>
      </c>
      <c r="D4" s="5" t="s">
        <v>99</v>
      </c>
      <c r="E4" s="5" t="s">
        <v>100</v>
      </c>
      <c r="F4" s="5" t="s">
        <v>101</v>
      </c>
      <c r="G4" s="5" t="s">
        <v>102</v>
      </c>
      <c r="H4" s="5" t="s">
        <v>103</v>
      </c>
      <c r="I4" s="5" t="s">
        <v>104</v>
      </c>
      <c r="J4" s="5" t="s">
        <v>28</v>
      </c>
      <c r="K4" s="5" t="s">
        <v>105</v>
      </c>
    </row>
    <row r="5" customFormat="false" ht="68.65" hidden="false" customHeight="false" outlineLevel="0" collapsed="false">
      <c r="A5" s="6" t="n">
        <v>1</v>
      </c>
      <c r="B5" s="6" t="s">
        <v>106</v>
      </c>
      <c r="C5" s="15" t="n">
        <v>1780800</v>
      </c>
      <c r="D5" s="6" t="s">
        <v>107</v>
      </c>
      <c r="E5" s="6" t="s">
        <v>108</v>
      </c>
      <c r="F5" s="6" t="s">
        <v>109</v>
      </c>
      <c r="G5" s="15" t="n">
        <v>1780800</v>
      </c>
      <c r="H5" s="9" t="n">
        <f aca="false">G5-C5</f>
        <v>0</v>
      </c>
      <c r="I5" s="16" t="s">
        <v>37</v>
      </c>
      <c r="J5" s="6" t="s">
        <v>110</v>
      </c>
      <c r="K5" s="6" t="s">
        <v>40</v>
      </c>
    </row>
    <row r="6" customFormat="false" ht="68.65" hidden="false" customHeight="false" outlineLevel="0" collapsed="false">
      <c r="A6" s="6" t="n">
        <v>2</v>
      </c>
      <c r="B6" s="6" t="s">
        <v>111</v>
      </c>
      <c r="C6" s="15" t="n">
        <v>366366</v>
      </c>
      <c r="D6" s="6" t="s">
        <v>112</v>
      </c>
      <c r="E6" s="6" t="s">
        <v>113</v>
      </c>
      <c r="F6" s="6" t="s">
        <v>114</v>
      </c>
      <c r="G6" s="9" t="n">
        <f aca="false">1001*5*12+20*330*12</f>
        <v>139260</v>
      </c>
      <c r="H6" s="9" t="n">
        <f aca="false">G6-C6</f>
        <v>-227106</v>
      </c>
      <c r="I6" s="6" t="s">
        <v>115</v>
      </c>
      <c r="J6" s="6" t="s">
        <v>116</v>
      </c>
      <c r="K6" s="6" t="s">
        <v>40</v>
      </c>
    </row>
    <row r="7" customFormat="false" ht="35.05" hidden="false" customHeight="false" outlineLevel="0" collapsed="false">
      <c r="A7" s="6" t="n">
        <v>3</v>
      </c>
      <c r="B7" s="6" t="s">
        <v>117</v>
      </c>
      <c r="C7" s="15" t="n">
        <v>50000</v>
      </c>
      <c r="D7" s="6" t="s">
        <v>118</v>
      </c>
      <c r="E7" s="6" t="s">
        <v>119</v>
      </c>
      <c r="F7" s="6" t="s">
        <v>120</v>
      </c>
      <c r="G7" s="15" t="n">
        <v>0</v>
      </c>
      <c r="H7" s="9" t="n">
        <f aca="false">G7-C7</f>
        <v>-50000</v>
      </c>
      <c r="I7" s="6" t="s">
        <v>121</v>
      </c>
      <c r="J7" s="6" t="s">
        <v>122</v>
      </c>
      <c r="K7" s="6" t="s">
        <v>55</v>
      </c>
    </row>
    <row r="8" customFormat="false" ht="57.45" hidden="false" customHeight="false" outlineLevel="0" collapsed="false">
      <c r="A8" s="6" t="n">
        <v>4</v>
      </c>
      <c r="B8" s="6" t="s">
        <v>123</v>
      </c>
      <c r="C8" s="15" t="n">
        <v>43000</v>
      </c>
      <c r="D8" s="6" t="s">
        <v>124</v>
      </c>
      <c r="E8" s="6" t="s">
        <v>125</v>
      </c>
      <c r="F8" s="6" t="s">
        <v>126</v>
      </c>
      <c r="G8" s="15" t="n">
        <v>43000</v>
      </c>
      <c r="H8" s="9" t="n">
        <f aca="false">G8-C8</f>
        <v>0</v>
      </c>
      <c r="I8" s="16" t="s">
        <v>127</v>
      </c>
      <c r="J8" s="6" t="s">
        <v>128</v>
      </c>
      <c r="K8" s="6" t="s">
        <v>55</v>
      </c>
    </row>
    <row r="9" customFormat="false" ht="57.45" hidden="false" customHeight="false" outlineLevel="0" collapsed="false">
      <c r="A9" s="6" t="n">
        <v>5</v>
      </c>
      <c r="B9" s="6" t="s">
        <v>129</v>
      </c>
      <c r="C9" s="15" t="n">
        <v>14136</v>
      </c>
      <c r="D9" s="6" t="s">
        <v>130</v>
      </c>
      <c r="E9" s="6" t="s">
        <v>131</v>
      </c>
      <c r="F9" s="6" t="s">
        <v>132</v>
      </c>
      <c r="G9" s="15" t="n">
        <v>14136</v>
      </c>
      <c r="H9" s="9" t="n">
        <f aca="false">G9-C9</f>
        <v>0</v>
      </c>
      <c r="I9" s="16" t="s">
        <v>133</v>
      </c>
      <c r="J9" s="6" t="s">
        <v>134</v>
      </c>
      <c r="K9" s="6" t="s">
        <v>39</v>
      </c>
    </row>
    <row r="10" customFormat="false" ht="35.05" hidden="false" customHeight="false" outlineLevel="0" collapsed="false">
      <c r="A10" s="6" t="n">
        <v>6</v>
      </c>
      <c r="B10" s="6" t="s">
        <v>135</v>
      </c>
      <c r="C10" s="15" t="n">
        <v>1188</v>
      </c>
      <c r="D10" s="6" t="s">
        <v>136</v>
      </c>
      <c r="E10" s="6" t="s">
        <v>137</v>
      </c>
      <c r="F10" s="6" t="s">
        <v>138</v>
      </c>
      <c r="G10" s="15" t="n">
        <v>1188</v>
      </c>
      <c r="H10" s="9" t="n">
        <f aca="false">G10-C10</f>
        <v>0</v>
      </c>
      <c r="I10" s="6" t="s">
        <v>139</v>
      </c>
      <c r="J10" s="6" t="s">
        <v>140</v>
      </c>
      <c r="K10" s="6" t="s">
        <v>39</v>
      </c>
    </row>
    <row r="11" customFormat="false" ht="23.85" hidden="false" customHeight="false" outlineLevel="0" collapsed="false">
      <c r="A11" s="6" t="n">
        <v>7</v>
      </c>
      <c r="B11" s="6" t="s">
        <v>141</v>
      </c>
      <c r="C11" s="15" t="n">
        <v>1200</v>
      </c>
      <c r="D11" s="6" t="s">
        <v>142</v>
      </c>
      <c r="E11" s="6" t="s">
        <v>143</v>
      </c>
      <c r="F11" s="6" t="s">
        <v>144</v>
      </c>
      <c r="G11" s="9" t="n">
        <f aca="false">175*12*1</f>
        <v>2100</v>
      </c>
      <c r="H11" s="9" t="n">
        <f aca="false">G11-C11</f>
        <v>900</v>
      </c>
      <c r="I11" s="6" t="s">
        <v>145</v>
      </c>
      <c r="J11" s="6" t="s">
        <v>146</v>
      </c>
      <c r="K11" s="6" t="s">
        <v>39</v>
      </c>
    </row>
    <row r="12" customFormat="false" ht="23.85" hidden="false" customHeight="false" outlineLevel="0" collapsed="false">
      <c r="A12" s="6" t="n">
        <v>8</v>
      </c>
      <c r="B12" s="6" t="s">
        <v>147</v>
      </c>
      <c r="C12" s="15" t="n">
        <v>36000</v>
      </c>
      <c r="D12" s="6" t="s">
        <v>148</v>
      </c>
      <c r="E12" s="6" t="s">
        <v>149</v>
      </c>
      <c r="F12" s="6" t="s">
        <v>150</v>
      </c>
      <c r="G12" s="15" t="n">
        <v>36000</v>
      </c>
      <c r="H12" s="9" t="n">
        <f aca="false">G12-C12</f>
        <v>0</v>
      </c>
      <c r="I12" s="16" t="s">
        <v>151</v>
      </c>
      <c r="J12" s="6" t="s">
        <v>122</v>
      </c>
      <c r="K12" s="6" t="s">
        <v>55</v>
      </c>
    </row>
    <row r="13" customFormat="false" ht="35.05" hidden="false" customHeight="false" outlineLevel="0" collapsed="false">
      <c r="A13" s="6" t="n">
        <v>9</v>
      </c>
      <c r="B13" s="6" t="s">
        <v>152</v>
      </c>
      <c r="C13" s="15" t="n">
        <v>4500</v>
      </c>
      <c r="D13" s="6" t="s">
        <v>153</v>
      </c>
      <c r="E13" s="6" t="s">
        <v>154</v>
      </c>
      <c r="F13" s="6" t="s">
        <v>155</v>
      </c>
      <c r="G13" s="15" t="n">
        <v>4500</v>
      </c>
      <c r="H13" s="9" t="n">
        <f aca="false">G13-C13</f>
        <v>0</v>
      </c>
      <c r="I13" s="16" t="s">
        <v>156</v>
      </c>
      <c r="J13" s="6" t="s">
        <v>157</v>
      </c>
      <c r="K13" s="6" t="s">
        <v>39</v>
      </c>
    </row>
    <row r="14" customFormat="false" ht="23.85" hidden="false" customHeight="false" outlineLevel="0" collapsed="false">
      <c r="A14" s="6" t="n">
        <v>10</v>
      </c>
      <c r="B14" s="6" t="s">
        <v>158</v>
      </c>
      <c r="C14" s="15" t="n">
        <v>140164</v>
      </c>
      <c r="D14" s="6" t="s">
        <v>159</v>
      </c>
      <c r="E14" s="6" t="s">
        <v>160</v>
      </c>
      <c r="F14" s="6" t="s">
        <v>161</v>
      </c>
      <c r="G14" s="15" t="n">
        <v>140164</v>
      </c>
      <c r="H14" s="9" t="n">
        <f aca="false">G14-C14</f>
        <v>0</v>
      </c>
      <c r="I14" s="16" t="s">
        <v>162</v>
      </c>
      <c r="J14" s="6" t="s">
        <v>122</v>
      </c>
      <c r="K14" s="6" t="s">
        <v>55</v>
      </c>
    </row>
    <row r="15" customFormat="false" ht="23.85" hidden="false" customHeight="false" outlineLevel="0" collapsed="false">
      <c r="A15" s="6" t="n">
        <v>11</v>
      </c>
      <c r="B15" s="6" t="s">
        <v>163</v>
      </c>
      <c r="C15" s="15" t="n">
        <v>120120</v>
      </c>
      <c r="D15" s="6" t="s">
        <v>164</v>
      </c>
      <c r="E15" s="6" t="s">
        <v>165</v>
      </c>
      <c r="F15" s="6" t="s">
        <v>166</v>
      </c>
      <c r="G15" s="15" t="n">
        <v>120120</v>
      </c>
      <c r="H15" s="9" t="n">
        <f aca="false">G15-C15</f>
        <v>0</v>
      </c>
      <c r="I15" s="16" t="s">
        <v>167</v>
      </c>
      <c r="J15" s="6" t="s">
        <v>122</v>
      </c>
      <c r="K15" s="6" t="s">
        <v>55</v>
      </c>
    </row>
    <row r="16" customFormat="false" ht="35.05" hidden="false" customHeight="false" outlineLevel="0" collapsed="false">
      <c r="A16" s="6" t="n">
        <v>12</v>
      </c>
      <c r="B16" s="6" t="s">
        <v>168</v>
      </c>
      <c r="C16" s="15" t="n">
        <v>19176</v>
      </c>
      <c r="D16" s="6" t="s">
        <v>169</v>
      </c>
      <c r="E16" s="6" t="s">
        <v>170</v>
      </c>
      <c r="F16" s="6" t="s">
        <v>171</v>
      </c>
      <c r="G16" s="15" t="n">
        <v>19176</v>
      </c>
      <c r="H16" s="9" t="n">
        <f aca="false">G16-C16</f>
        <v>0</v>
      </c>
      <c r="I16" s="6" t="s">
        <v>172</v>
      </c>
      <c r="J16" s="6" t="s">
        <v>173</v>
      </c>
      <c r="K16" s="6" t="s">
        <v>39</v>
      </c>
    </row>
    <row r="17" customFormat="false" ht="23.85" hidden="false" customHeight="false" outlineLevel="0" collapsed="false">
      <c r="A17" s="6" t="n">
        <v>13</v>
      </c>
      <c r="B17" s="6" t="s">
        <v>174</v>
      </c>
      <c r="C17" s="15" t="n">
        <v>337620</v>
      </c>
      <c r="D17" s="6" t="s">
        <v>175</v>
      </c>
      <c r="E17" s="6" t="s">
        <v>176</v>
      </c>
      <c r="F17" s="6" t="s">
        <v>177</v>
      </c>
      <c r="G17" s="15" t="n">
        <v>337620</v>
      </c>
      <c r="H17" s="9" t="n">
        <f aca="false">G17-C17</f>
        <v>0</v>
      </c>
      <c r="I17" s="6" t="s">
        <v>172</v>
      </c>
      <c r="J17" s="6" t="s">
        <v>178</v>
      </c>
      <c r="K17" s="6" t="s">
        <v>179</v>
      </c>
    </row>
    <row r="18" customFormat="false" ht="23.85" hidden="false" customHeight="false" outlineLevel="0" collapsed="false">
      <c r="A18" s="6" t="n">
        <v>14</v>
      </c>
      <c r="B18" s="6" t="s">
        <v>180</v>
      </c>
      <c r="C18" s="15" t="n">
        <v>2820</v>
      </c>
      <c r="D18" s="6" t="s">
        <v>24</v>
      </c>
      <c r="E18" s="6" t="s">
        <v>181</v>
      </c>
      <c r="F18" s="6" t="s">
        <v>182</v>
      </c>
      <c r="G18" s="15" t="n">
        <v>2820</v>
      </c>
      <c r="H18" s="9" t="n">
        <f aca="false">G18-C18</f>
        <v>0</v>
      </c>
      <c r="I18" s="16" t="s">
        <v>162</v>
      </c>
      <c r="J18" s="6" t="s">
        <v>122</v>
      </c>
      <c r="K18" s="6" t="s">
        <v>39</v>
      </c>
    </row>
    <row r="19" customFormat="false" ht="15" hidden="false" customHeight="false" outlineLevel="0" collapsed="false">
      <c r="B19" s="12" t="s">
        <v>183</v>
      </c>
      <c r="C19" s="13" t="n">
        <f aca="false">SUM(C5:C18)</f>
        <v>2917090</v>
      </c>
      <c r="G19" s="13" t="n">
        <f aca="false">SUM(G5:G18)</f>
        <v>2640884</v>
      </c>
      <c r="H19" s="13" t="n">
        <f aca="false">SUM(H5:H18)</f>
        <v>-276206</v>
      </c>
    </row>
    <row r="21" customFormat="false" ht="15" hidden="false" customHeight="false" outlineLevel="0" collapsed="false">
      <c r="B21" s="14" t="s">
        <v>184</v>
      </c>
    </row>
  </sheetData>
  <mergeCells count="2">
    <mergeCell ref="A1:K1"/>
    <mergeCell ref="A2:K2"/>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2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7"/>
    <col collapsed="false" customWidth="true" hidden="false" outlineLevel="0" max="2" min="2" style="0" width="60"/>
    <col collapsed="false" customWidth="true" hidden="false" outlineLevel="0" max="3" min="3" style="0" width="90"/>
  </cols>
  <sheetData>
    <row r="1" customFormat="false" ht="25.5" hidden="false" customHeight="true" outlineLevel="0" collapsed="false">
      <c r="A1" s="1" t="s">
        <v>185</v>
      </c>
      <c r="B1" s="1"/>
      <c r="C1" s="1"/>
    </row>
    <row r="2" customFormat="false" ht="15" hidden="false" customHeight="false" outlineLevel="0" collapsed="false">
      <c r="A2" s="2" t="s">
        <v>186</v>
      </c>
      <c r="B2" s="2"/>
      <c r="C2" s="2"/>
    </row>
    <row r="4" customFormat="false" ht="31.5" hidden="false" customHeight="true" outlineLevel="0" collapsed="false">
      <c r="A4" s="5" t="s">
        <v>187</v>
      </c>
      <c r="B4" s="5" t="s">
        <v>28</v>
      </c>
      <c r="C4" s="5" t="s">
        <v>188</v>
      </c>
    </row>
    <row r="5" customFormat="false" ht="23.85" hidden="false" customHeight="false" outlineLevel="0" collapsed="false">
      <c r="A5" s="6" t="s">
        <v>189</v>
      </c>
      <c r="B5" s="6" t="s">
        <v>190</v>
      </c>
      <c r="C5" s="6" t="s">
        <v>191</v>
      </c>
    </row>
    <row r="6" customFormat="false" ht="23.85" hidden="false" customHeight="false" outlineLevel="0" collapsed="false">
      <c r="A6" s="6" t="s">
        <v>192</v>
      </c>
      <c r="B6" s="6" t="s">
        <v>193</v>
      </c>
      <c r="C6" s="6" t="s">
        <v>194</v>
      </c>
    </row>
    <row r="7" customFormat="false" ht="23.85" hidden="false" customHeight="false" outlineLevel="0" collapsed="false">
      <c r="A7" s="6" t="s">
        <v>195</v>
      </c>
      <c r="B7" s="6" t="s">
        <v>196</v>
      </c>
      <c r="C7" s="6" t="s">
        <v>197</v>
      </c>
    </row>
    <row r="8" customFormat="false" ht="23.85" hidden="false" customHeight="false" outlineLevel="0" collapsed="false">
      <c r="A8" s="6" t="s">
        <v>198</v>
      </c>
      <c r="B8" s="6" t="s">
        <v>199</v>
      </c>
      <c r="C8" s="6" t="s">
        <v>200</v>
      </c>
    </row>
    <row r="9" customFormat="false" ht="23.85" hidden="false" customHeight="false" outlineLevel="0" collapsed="false">
      <c r="A9" s="6" t="s">
        <v>201</v>
      </c>
      <c r="B9" s="6" t="s">
        <v>202</v>
      </c>
      <c r="C9" s="6" t="s">
        <v>203</v>
      </c>
    </row>
    <row r="10" customFormat="false" ht="15" hidden="false" customHeight="false" outlineLevel="0" collapsed="false">
      <c r="A10" s="6" t="s">
        <v>204</v>
      </c>
      <c r="B10" s="6" t="s">
        <v>205</v>
      </c>
      <c r="C10" s="6" t="s">
        <v>206</v>
      </c>
    </row>
    <row r="11" customFormat="false" ht="15" hidden="false" customHeight="false" outlineLevel="0" collapsed="false">
      <c r="A11" s="6" t="s">
        <v>207</v>
      </c>
      <c r="B11" s="6" t="s">
        <v>208</v>
      </c>
      <c r="C11" s="6" t="s">
        <v>209</v>
      </c>
    </row>
    <row r="12" customFormat="false" ht="15" hidden="false" customHeight="false" outlineLevel="0" collapsed="false">
      <c r="A12" s="6" t="s">
        <v>210</v>
      </c>
      <c r="B12" s="6" t="s">
        <v>211</v>
      </c>
      <c r="C12" s="6" t="s">
        <v>212</v>
      </c>
    </row>
    <row r="13" customFormat="false" ht="15" hidden="false" customHeight="false" outlineLevel="0" collapsed="false">
      <c r="A13" s="6" t="s">
        <v>213</v>
      </c>
      <c r="B13" s="6" t="s">
        <v>214</v>
      </c>
      <c r="C13" s="6" t="s">
        <v>215</v>
      </c>
    </row>
    <row r="14" customFormat="false" ht="23.85" hidden="false" customHeight="false" outlineLevel="0" collapsed="false">
      <c r="A14" s="6" t="s">
        <v>216</v>
      </c>
      <c r="B14" s="6" t="s">
        <v>217</v>
      </c>
      <c r="C14" s="6" t="s">
        <v>218</v>
      </c>
    </row>
    <row r="15" customFormat="false" ht="23.85" hidden="false" customHeight="false" outlineLevel="0" collapsed="false">
      <c r="A15" s="6" t="s">
        <v>219</v>
      </c>
      <c r="B15" s="6" t="s">
        <v>220</v>
      </c>
      <c r="C15" s="6" t="s">
        <v>221</v>
      </c>
    </row>
    <row r="16" customFormat="false" ht="23.85" hidden="false" customHeight="false" outlineLevel="0" collapsed="false">
      <c r="A16" s="6" t="s">
        <v>222</v>
      </c>
      <c r="B16" s="6" t="s">
        <v>223</v>
      </c>
      <c r="C16" s="6" t="s">
        <v>224</v>
      </c>
    </row>
    <row r="17" customFormat="false" ht="23.85" hidden="false" customHeight="false" outlineLevel="0" collapsed="false">
      <c r="A17" s="6" t="s">
        <v>225</v>
      </c>
      <c r="B17" s="6" t="s">
        <v>226</v>
      </c>
      <c r="C17" s="6" t="s">
        <v>227</v>
      </c>
    </row>
    <row r="18" customFormat="false" ht="15" hidden="false" customHeight="false" outlineLevel="0" collapsed="false">
      <c r="A18" s="6" t="s">
        <v>228</v>
      </c>
      <c r="B18" s="6" t="s">
        <v>229</v>
      </c>
      <c r="C18" s="6" t="s">
        <v>230</v>
      </c>
    </row>
    <row r="19" customFormat="false" ht="15" hidden="false" customHeight="false" outlineLevel="0" collapsed="false">
      <c r="A19" s="6" t="s">
        <v>231</v>
      </c>
      <c r="B19" s="6" t="s">
        <v>232</v>
      </c>
      <c r="C19" s="6" t="s">
        <v>233</v>
      </c>
    </row>
    <row r="20" customFormat="false" ht="15" hidden="false" customHeight="false" outlineLevel="0" collapsed="false">
      <c r="A20" s="6" t="s">
        <v>234</v>
      </c>
      <c r="B20" s="6" t="s">
        <v>235</v>
      </c>
      <c r="C20" s="6" t="s">
        <v>236</v>
      </c>
    </row>
    <row r="21" customFormat="false" ht="15" hidden="false" customHeight="false" outlineLevel="0" collapsed="false">
      <c r="A21" s="6" t="s">
        <v>237</v>
      </c>
      <c r="B21" s="6" t="s">
        <v>238</v>
      </c>
      <c r="C21" s="6" t="s">
        <v>239</v>
      </c>
    </row>
    <row r="22" customFormat="false" ht="23.85" hidden="false" customHeight="false" outlineLevel="0" collapsed="false">
      <c r="A22" s="6" t="s">
        <v>240</v>
      </c>
      <c r="B22" s="6" t="s">
        <v>241</v>
      </c>
      <c r="C22" s="6" t="s">
        <v>242</v>
      </c>
    </row>
    <row r="23" customFormat="false" ht="15" hidden="false" customHeight="false" outlineLevel="0" collapsed="false">
      <c r="A23" s="6" t="s">
        <v>243</v>
      </c>
      <c r="B23" s="6" t="s">
        <v>244</v>
      </c>
      <c r="C23" s="6" t="s">
        <v>245</v>
      </c>
    </row>
    <row r="24" customFormat="false" ht="23.85" hidden="false" customHeight="false" outlineLevel="0" collapsed="false">
      <c r="A24" s="6" t="s">
        <v>246</v>
      </c>
      <c r="B24" s="6" t="s">
        <v>247</v>
      </c>
      <c r="C24" s="6" t="s">
        <v>248</v>
      </c>
    </row>
    <row r="25" customFormat="false" ht="15" hidden="false" customHeight="false" outlineLevel="0" collapsed="false">
      <c r="A25" s="6" t="s">
        <v>249</v>
      </c>
      <c r="B25" s="6" t="s">
        <v>250</v>
      </c>
      <c r="C25" s="6" t="s">
        <v>251</v>
      </c>
    </row>
    <row r="26" customFormat="false" ht="15" hidden="false" customHeight="false" outlineLevel="0" collapsed="false">
      <c r="A26" s="6" t="s">
        <v>252</v>
      </c>
      <c r="B26" s="6" t="s">
        <v>253</v>
      </c>
      <c r="C26" s="6" t="s">
        <v>254</v>
      </c>
    </row>
    <row r="27" customFormat="false" ht="15" hidden="false" customHeight="false" outlineLevel="0" collapsed="false">
      <c r="A27" s="6" t="s">
        <v>255</v>
      </c>
      <c r="B27" s="6" t="s">
        <v>256</v>
      </c>
      <c r="C27" s="6" t="s">
        <v>257</v>
      </c>
    </row>
  </sheetData>
  <mergeCells count="2">
    <mergeCell ref="A1:C1"/>
    <mergeCell ref="A2:C2"/>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2026-10-21T10:14:03Z</dcterms:created>
  <dc:creator>openpyxl</dc:creator>
  <dc:description/>
  <dc:language>en-US</dc:language>
  <cp:lastModifiedBy/>
  <dcterms:modified xsi:type="dcterms:W3CDTF">2026-10-21T10:14:03Z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